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31" windowWidth="15135" windowHeight="8280" activeTab="0"/>
  </bookViews>
  <sheets>
    <sheet name="Sheet1" sheetId="1" r:id="rId1"/>
    <sheet name="Sheet2" sheetId="2" r:id="rId2"/>
    <sheet name="Sheet3" sheetId="3" r:id="rId3"/>
  </sheets>
  <definedNames>
    <definedName name="da">'Sheet1'!$B$11</definedName>
    <definedName name="db">'Sheet1'!$B$12</definedName>
    <definedName name="dc">'Sheet1'!$B$13</definedName>
    <definedName name="dd">'Sheet1'!$B$14</definedName>
    <definedName name="de">'Sheet1'!$B$15</definedName>
    <definedName name="delta_l">'Sheet1'!$B$25</definedName>
    <definedName name="df">'Sheet1'!$B$16</definedName>
    <definedName name="dg">'Sheet1'!$B$17</definedName>
    <definedName name="dh">'Sheet1'!$B$18</definedName>
    <definedName name="di">'Sheet1'!$B$19</definedName>
    <definedName name="dj">'Sheet1'!$B$20</definedName>
    <definedName name="dk">'Sheet1'!$B$21</definedName>
    <definedName name="dl">'Sheet1'!$B$22</definedName>
    <definedName name="dm">'Sheet1'!$B$23</definedName>
    <definedName name="hf">'Sheet1'!$B$5</definedName>
    <definedName name="hl">'Sheet1'!$B$4</definedName>
    <definedName name="ht">'Sheet1'!$B$3</definedName>
    <definedName name="HTML_CodePage" hidden="1">1252</definedName>
    <definedName name="HTML_Control" hidden="1">{"'Sheet1'!$A$1:$D$31"}</definedName>
    <definedName name="HTML_Description" hidden="1">""</definedName>
    <definedName name="HTML_Email" hidden="1">""</definedName>
    <definedName name="HTML_Header" hidden="1">"Sheet1"</definedName>
    <definedName name="HTML_LastUpdate" hidden="1">"3/3/02"</definedName>
    <definedName name="HTML_LineAfter" hidden="1">TRUE</definedName>
    <definedName name="HTML_LineBefore" hidden="1">TRUE</definedName>
    <definedName name="HTML_Name" hidden="1">"John Kingsley"</definedName>
    <definedName name="HTML_OBDlg2" hidden="1">TRUE</definedName>
    <definedName name="HTML_OBDlg4" hidden="1">TRUE</definedName>
    <definedName name="HTML_OS" hidden="1">0</definedName>
    <definedName name="HTML_PathFile" hidden="1">"C:\TEMP\MyHTML.htm"</definedName>
    <definedName name="HTML_Title" hidden="1">"calcs"</definedName>
    <definedName name="lb">'Sheet1'!$B$7</definedName>
    <definedName name="lt">'Sheet1'!$B$6</definedName>
    <definedName name="v">'Sheet1'!$B$30</definedName>
    <definedName name="va">'Sheet1'!$B$27</definedName>
    <definedName name="vb">'Sheet1'!$B$28</definedName>
    <definedName name="vc">'Sheet1'!$B$29</definedName>
    <definedName name="w">'Sheet1'!$B$2</definedName>
  </definedNames>
  <calcPr fullCalcOnLoad="1"/>
</workbook>
</file>

<file path=xl/sharedStrings.xml><?xml version="1.0" encoding="utf-8"?>
<sst xmlns="http://schemas.openxmlformats.org/spreadsheetml/2006/main" count="32" uniqueCount="32">
  <si>
    <t>Inputs</t>
  </si>
  <si>
    <t>lb:bottom length</t>
  </si>
  <si>
    <t>lt:top length</t>
  </si>
  <si>
    <t>ht:total height</t>
  </si>
  <si>
    <t>hf:front height</t>
  </si>
  <si>
    <t>w:width</t>
  </si>
  <si>
    <t>Outputs</t>
  </si>
  <si>
    <t>hl:lip height</t>
  </si>
  <si>
    <t>cu in</t>
  </si>
  <si>
    <t>in</t>
  </si>
  <si>
    <t>US gallons (liquid)</t>
  </si>
  <si>
    <t>liters</t>
  </si>
  <si>
    <t>r:radius</t>
  </si>
  <si>
    <t>delta_l</t>
  </si>
  <si>
    <t>VA</t>
  </si>
  <si>
    <t>VB</t>
  </si>
  <si>
    <t>VC</t>
  </si>
  <si>
    <t>da</t>
  </si>
  <si>
    <t>db</t>
  </si>
  <si>
    <t>dc</t>
  </si>
  <si>
    <t>dd</t>
  </si>
  <si>
    <t>de</t>
  </si>
  <si>
    <t>df</t>
  </si>
  <si>
    <t>dg</t>
  </si>
  <si>
    <t>dh</t>
  </si>
  <si>
    <t>di</t>
  </si>
  <si>
    <t>dj</t>
  </si>
  <si>
    <t>dk</t>
  </si>
  <si>
    <t>dl</t>
  </si>
  <si>
    <t>dm</t>
  </si>
  <si>
    <t>Total approx. Volume</t>
  </si>
  <si>
    <t>dn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</si>
</sst>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?/8"/>
    <numFmt numFmtId="165" formatCode="0.0"/>
  </numFmts>
  <fonts count="2">
    <font>
      <sz val="10"/>
      <name val="Arial"/>
      <family val="0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workbookViewId="0" topLeftCell="A1">
      <selection activeCell="B22" sqref="B22"/>
    </sheetView>
  </sheetViews>
  <sheetFormatPr defaultColWidth="9.140625" defaultRowHeight="12.75"/>
  <cols>
    <col min="1" max="1" width="24.140625" style="0" customWidth="1"/>
    <col min="4" max="4" width="24.421875" style="0" customWidth="1"/>
  </cols>
  <sheetData>
    <row r="1" ht="18">
      <c r="A1" s="1" t="s">
        <v>0</v>
      </c>
    </row>
    <row r="2" spans="1:3" ht="12.75">
      <c r="A2" s="2" t="s">
        <v>5</v>
      </c>
      <c r="B2">
        <v>8</v>
      </c>
      <c r="C2" t="s">
        <v>9</v>
      </c>
    </row>
    <row r="3" spans="1:2" ht="12.75">
      <c r="A3" s="2" t="s">
        <v>3</v>
      </c>
      <c r="B3">
        <v>6</v>
      </c>
    </row>
    <row r="4" spans="1:2" ht="12.75">
      <c r="A4" s="2" t="s">
        <v>7</v>
      </c>
      <c r="B4">
        <v>2</v>
      </c>
    </row>
    <row r="5" spans="1:2" ht="12.75">
      <c r="A5" s="2" t="s">
        <v>4</v>
      </c>
      <c r="B5">
        <v>2.5</v>
      </c>
    </row>
    <row r="6" spans="1:2" ht="12.75">
      <c r="A6" s="2" t="s">
        <v>2</v>
      </c>
      <c r="B6">
        <v>5.5</v>
      </c>
    </row>
    <row r="7" spans="1:2" ht="12.75">
      <c r="A7" s="2" t="s">
        <v>1</v>
      </c>
      <c r="B7">
        <v>4</v>
      </c>
    </row>
    <row r="8" spans="1:2" ht="12.75">
      <c r="A8" s="2" t="s">
        <v>12</v>
      </c>
      <c r="B8">
        <v>1</v>
      </c>
    </row>
    <row r="10" ht="18">
      <c r="A10" s="1" t="s">
        <v>6</v>
      </c>
    </row>
    <row r="11" spans="1:3" ht="12.75">
      <c r="A11" s="2" t="s">
        <v>17</v>
      </c>
      <c r="B11" s="3">
        <f>SQRT(2)*dd</f>
        <v>4.949747468305833</v>
      </c>
      <c r="C11" s="3">
        <f>da-delta_l</f>
        <v>4.735122468305833</v>
      </c>
    </row>
    <row r="12" spans="1:2" ht="12.75">
      <c r="A12" s="2" t="s">
        <v>18</v>
      </c>
      <c r="B12" s="3">
        <f>w/2</f>
        <v>4</v>
      </c>
    </row>
    <row r="13" spans="1:2" ht="12.75">
      <c r="A13" s="2" t="s">
        <v>19</v>
      </c>
      <c r="B13" s="3">
        <f>dd</f>
        <v>3.5</v>
      </c>
    </row>
    <row r="14" spans="1:2" ht="12.75">
      <c r="A14" s="2" t="s">
        <v>20</v>
      </c>
      <c r="B14" s="3">
        <f>ht-hf</f>
        <v>3.5</v>
      </c>
    </row>
    <row r="15" spans="1:2" ht="12.75">
      <c r="A15" s="2" t="s">
        <v>21</v>
      </c>
      <c r="B15" s="3">
        <f>lb</f>
        <v>4</v>
      </c>
    </row>
    <row r="16" spans="1:2" ht="12.75">
      <c r="A16" s="2" t="s">
        <v>22</v>
      </c>
      <c r="B16" s="3">
        <f>lt</f>
        <v>5.5</v>
      </c>
    </row>
    <row r="17" spans="1:2" ht="12.75">
      <c r="A17" s="2" t="s">
        <v>23</v>
      </c>
      <c r="B17" s="3">
        <f>ht-hl</f>
        <v>4</v>
      </c>
    </row>
    <row r="18" spans="1:2" ht="12.75">
      <c r="A18" s="2" t="s">
        <v>24</v>
      </c>
      <c r="B18" s="3">
        <f>ht</f>
        <v>6</v>
      </c>
    </row>
    <row r="19" spans="1:3" ht="12.75">
      <c r="A19" s="2" t="s">
        <v>25</v>
      </c>
      <c r="B19" s="3">
        <f>SQRT(db^2+dg^2)</f>
        <v>5.656854249492381</v>
      </c>
      <c r="C19" s="3">
        <f>di-delta_l</f>
        <v>5.442229249492381</v>
      </c>
    </row>
    <row r="20" spans="1:3" ht="12.75">
      <c r="A20" s="2" t="s">
        <v>26</v>
      </c>
      <c r="B20" s="3">
        <f>di+hl</f>
        <v>7.656854249492381</v>
      </c>
      <c r="C20" s="3">
        <f>B20-B25</f>
        <v>7.442229249492381</v>
      </c>
    </row>
    <row r="21" spans="1:2" ht="12.75">
      <c r="A21" s="2" t="s">
        <v>27</v>
      </c>
      <c r="B21" s="3">
        <f>((B17-B14)*(B16-B15)/(B18-B14))+B15</f>
        <v>4.3</v>
      </c>
    </row>
    <row r="22" spans="1:2" ht="12.75">
      <c r="A22" s="2" t="s">
        <v>28</v>
      </c>
      <c r="B22" s="3">
        <f>B23-(B14+SQRT((B21-B15)^2+(B17-B14)^2))</f>
        <v>2.332380757938121</v>
      </c>
    </row>
    <row r="23" spans="1:2" ht="12.75">
      <c r="A23" s="2" t="s">
        <v>29</v>
      </c>
      <c r="B23" s="3">
        <f>B14+SQRT((B16-B15)^2+(B18-B14)^2)</f>
        <v>6.41547594742265</v>
      </c>
    </row>
    <row r="24" spans="1:2" ht="12.75">
      <c r="A24" s="2" t="s">
        <v>31</v>
      </c>
      <c r="B24" s="3">
        <f>dm-hf</f>
        <v>3.9154759474226504</v>
      </c>
    </row>
    <row r="25" spans="1:2" ht="12.75">
      <c r="A25" s="2" t="s">
        <v>13</v>
      </c>
      <c r="B25" s="3">
        <f>B8*(1-3.1415/4)</f>
        <v>0.21462499999999995</v>
      </c>
    </row>
    <row r="27" spans="1:2" ht="12.75">
      <c r="A27" s="2" t="s">
        <v>14</v>
      </c>
      <c r="B27" s="4">
        <f>B14*B14*B15</f>
        <v>49</v>
      </c>
    </row>
    <row r="28" spans="1:2" ht="12.75">
      <c r="A28" s="2" t="s">
        <v>15</v>
      </c>
      <c r="B28" s="4">
        <f>(B14+B12)*(B15+B21)/2*(B17-B14)</f>
        <v>15.562500000000002</v>
      </c>
    </row>
    <row r="29" spans="1:2" ht="12.75">
      <c r="A29" s="2" t="s">
        <v>16</v>
      </c>
      <c r="B29" s="4">
        <f>B12*2*(B18-B17)*(B16+B21)/2</f>
        <v>78.4</v>
      </c>
    </row>
    <row r="30" spans="1:3" ht="12.75">
      <c r="A30" s="2" t="s">
        <v>30</v>
      </c>
      <c r="B30" s="4">
        <f>va+vb+vc</f>
        <v>142.9625</v>
      </c>
      <c r="C30" t="s">
        <v>8</v>
      </c>
    </row>
    <row r="31" spans="2:3" ht="12.75">
      <c r="B31" s="5">
        <f>v*0.00433</f>
        <v>0.619027625</v>
      </c>
      <c r="C31" t="s">
        <v>10</v>
      </c>
    </row>
    <row r="32" spans="2:3" ht="12.75">
      <c r="B32" s="5">
        <f>v*0.01639</f>
        <v>2.343155375</v>
      </c>
      <c r="C32" t="s">
        <v>11</v>
      </c>
    </row>
  </sheetData>
  <printOptions gridLines="1"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John Kingsley</cp:lastModifiedBy>
  <cp:lastPrinted>2002-03-17T16:25:43Z</cp:lastPrinted>
  <dcterms:created xsi:type="dcterms:W3CDTF">1996-10-14T23:33:28Z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